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90" windowWidth="15570" windowHeight="98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44" i="2" l="1"/>
  <c r="C10" i="2" l="1"/>
  <c r="D35" i="2" l="1"/>
  <c r="D28" i="2"/>
  <c r="D27" i="2"/>
  <c r="D26" i="2"/>
  <c r="C24" i="2"/>
  <c r="D23" i="2" l="1"/>
  <c r="D22" i="2"/>
  <c r="D20" i="2"/>
  <c r="D19" i="2"/>
  <c r="D18" i="2"/>
  <c r="D17" i="2"/>
  <c r="D15" i="2"/>
  <c r="D14" i="2"/>
  <c r="D13" i="2"/>
  <c r="D12" i="2"/>
  <c r="D10" i="2"/>
  <c r="D9" i="2"/>
  <c r="D8" i="2"/>
  <c r="D7" i="2"/>
  <c r="B13" i="2" l="1"/>
  <c r="B9" i="2"/>
  <c r="B7" i="2"/>
  <c r="B53" i="2" l="1"/>
  <c r="D40" i="2" l="1"/>
  <c r="C44" i="2" l="1"/>
  <c r="C16" i="2" l="1"/>
  <c r="D16" i="2" s="1"/>
  <c r="B24" i="2" l="1"/>
  <c r="B32" i="2" s="1"/>
  <c r="B45" i="2" s="1"/>
  <c r="D25" i="2"/>
  <c r="D34" i="2"/>
  <c r="D36" i="2"/>
  <c r="D37" i="2"/>
  <c r="D38" i="2"/>
  <c r="D39" i="2"/>
  <c r="D41" i="2"/>
  <c r="D42" i="2"/>
  <c r="D43" i="2"/>
  <c r="D24" i="2" l="1"/>
  <c r="B15" i="2" l="1"/>
  <c r="B10" i="2" l="1"/>
  <c r="C6" i="2" l="1"/>
  <c r="D6" i="2" s="1"/>
  <c r="C5" i="2" l="1"/>
  <c r="C32" i="2" l="1"/>
  <c r="D5" i="2"/>
  <c r="B16" i="2"/>
  <c r="B6" i="2"/>
  <c r="B5" i="2" l="1"/>
  <c r="D44" i="2"/>
  <c r="C45" i="2" l="1"/>
  <c r="D32" i="2" l="1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<sst xmlns="http://schemas.openxmlformats.org/spreadsheetml/2006/main" count="59" uniqueCount="57">
  <si>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</si>
  <si>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</si>
  <si>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</si>
  <si>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</si>
  <si>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</si>
  <si>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</si>
  <si>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</si>
  <si>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</si>
  <si>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</si>
  <si>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</si>
  <si>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</si>
  <si>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</si>
  <si>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</si>
  <si>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</si>
  <si>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</si>
  <si>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</si>
  <si>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</si>
  <si>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</si>
  <si>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</si>
  <si>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</si>
  <si>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</si>
  <si>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</si>
  <si>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</si>
  <si>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</si>
  <si>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</si>
  <si>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</si>
  <si>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</si>
  <si>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</si>
  <si>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</si>
  <si>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</si>
  <si>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</si>
  <si>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</si>
  <si>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</si>
  <si>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</si>
  <si>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</si>
  <si>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</si>
  <si>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</si>
  <si>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</si>
  <si>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</si>
  <si>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</si>
  <si>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</si>
  <si>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</si>
  <si>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</si>
  <si>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</si>
  <si>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</si>
  <si>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</si>
  <si>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</si>
  <si>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</si>
  <si>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</si>
  <si>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</si>
  <si>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</si>
  <si>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</si>
  <si>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</si>
  <si>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</si>
  <si>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</si>
  <si>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2019 год</t>
  </si>
  <si>
    <t xml:space="preserve">             Информация об исполнении  бюджета МО "Город Майкоп"
 на 1 октября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</si>
</sst>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6" borderId="58"/>
    <xf numFmtId="0" fontId="27" fillId="35" borderId="70"/>
    <xf numFmtId="0" fontId="27" fillId="36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Fill="1" applyBorder="1"/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1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  <xf numFmtId="164" fontId="47" fillId="0" borderId="2" xfId="0" applyNumberFormat="1" applyFont="1" applyFill="1" applyBorder="1"/>
    <xf numFmtId="164" fontId="47" fillId="0" borderId="2" xfId="0" applyNumberFormat="1" applyFont="1" applyFill="1" applyBorder="1" applyAlignment="1">
      <alignment wrapText="1"/>
    </xf>
    <xf numFmtId="164" fontId="48" fillId="0" borderId="2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4" fontId="3" fillId="0" borderId="0" xfId="272" applyNumberFormat="1" applyFont="1" applyFill="1" applyBorder="1" applyProtection="1">
      <alignment horizontal="right"/>
    </xf>
    <xf numFmtId="164" fontId="1" fillId="0" borderId="0" xfId="0" applyNumberFormat="1" applyFont="1" applyFill="1"/>
    <xf numFmtId="0" fontId="1" fillId="0" borderId="0" xfId="0" applyFont="1" applyFill="1" applyBorder="1" applyAlignment="1">
      <alignment wrapText="1"/>
    </xf>
    <xf numFmtId="164" fontId="48" fillId="0" borderId="2" xfId="272" applyNumberFormat="1" applyFont="1" applyFill="1" applyBorder="1" applyProtection="1">
      <alignment horizontal="right"/>
    </xf>
    <xf numFmtId="164" fontId="3" fillId="0" borderId="0" xfId="0" applyNumberFormat="1" applyFont="1" applyFill="1" applyBorder="1" applyAlignment="1">
      <alignment horizontal="right"/>
    </xf>
    <xf numFmtId="4" fontId="3" fillId="0" borderId="0" xfId="219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/>
    <xf numFmtId="4" fontId="61" fillId="0" borderId="0" xfId="126" applyNumberFormat="1" applyFont="1" applyFill="1" applyBorder="1" applyAlignment="1" applyProtection="1">
      <alignment horizontal="right"/>
    </xf>
    <xf numFmtId="164" fontId="62" fillId="0" borderId="2" xfId="0" applyNumberFormat="1" applyFont="1" applyFill="1" applyBorder="1"/>
    <xf numFmtId="166" fontId="47" fillId="0" borderId="2" xfId="920" applyNumberFormat="1" applyFont="1" applyFill="1" applyBorder="1" applyAlignment="1">
      <alignment horizontal="center" wrapText="1"/>
    </xf>
    <xf numFmtId="166" fontId="48" fillId="0" borderId="71" xfId="920" applyNumberFormat="1" applyFont="1" applyFill="1" applyBorder="1" applyAlignment="1">
      <alignment wrapText="1"/>
    </xf>
    <xf numFmtId="166" fontId="48" fillId="0" borderId="2" xfId="920" applyNumberFormat="1" applyFont="1" applyFill="1" applyBorder="1" applyAlignment="1" applyProtection="1">
      <alignment wrapText="1"/>
    </xf>
    <xf numFmtId="166" fontId="48" fillId="0" borderId="2" xfId="920" applyNumberFormat="1" applyFont="1" applyFill="1" applyBorder="1" applyAlignment="1">
      <alignment wrapText="1"/>
    </xf>
    <xf numFmtId="166" fontId="47" fillId="0" borderId="2" xfId="920" applyNumberFormat="1" applyFont="1" applyFill="1" applyBorder="1" applyAlignment="1">
      <alignment wrapText="1"/>
    </xf>
    <xf numFmtId="166" fontId="47" fillId="0" borderId="74" xfId="920" applyNumberFormat="1" applyFont="1" applyFill="1" applyBorder="1"/>
    <xf numFmtId="166" fontId="47" fillId="0" borderId="2" xfId="920" applyNumberFormat="1" applyFont="1" applyFill="1" applyBorder="1"/>
    <xf numFmtId="166" fontId="48" fillId="0" borderId="2" xfId="920" applyNumberFormat="1" applyFont="1" applyFill="1" applyBorder="1"/>
    <xf numFmtId="166" fontId="47" fillId="0" borderId="73" xfId="920" applyNumberFormat="1" applyFont="1" applyFill="1" applyBorder="1"/>
    <xf numFmtId="166" fontId="48" fillId="0" borderId="76" xfId="920" applyNumberFormat="1" applyFont="1" applyFill="1" applyBorder="1" applyAlignment="1" applyProtection="1">
      <alignment horizontal="right" shrinkToFit="1"/>
    </xf>
    <xf numFmtId="166" fontId="48" fillId="0" borderId="74" xfId="920" applyNumberFormat="1" applyFont="1" applyFill="1" applyBorder="1" applyAlignment="1" applyProtection="1">
      <alignment horizontal="right" shrinkToFit="1"/>
    </xf>
    <xf numFmtId="166" fontId="48" fillId="0" borderId="2" xfId="920" applyNumberFormat="1" applyFont="1" applyFill="1" applyBorder="1" applyAlignment="1" applyProtection="1">
      <alignment horizontal="right" shrinkToFit="1"/>
    </xf>
    <xf numFmtId="2" fontId="48" fillId="0" borderId="2" xfId="920" applyNumberFormat="1" applyFont="1" applyFill="1" applyBorder="1" applyAlignment="1" applyProtection="1">
      <alignment horizontal="right"/>
    </xf>
    <xf numFmtId="166" fontId="48" fillId="0" borderId="2" xfId="920" applyNumberFormat="1" applyFont="1" applyFill="1" applyBorder="1" applyAlignment="1" applyProtection="1">
      <alignment horizontal="right"/>
    </xf>
    <xf numFmtId="164" fontId="47" fillId="0" borderId="2" xfId="0" applyNumberFormat="1" applyFont="1" applyFill="1" applyBorder="1" applyAlignment="1">
      <alignment horizontal="center"/>
    </xf>
    <xf numFmtId="166" fontId="47" fillId="0" borderId="71" xfId="920" applyNumberFormat="1" applyFont="1" applyFill="1" applyBorder="1" applyAlignment="1">
      <alignment horizontal="center"/>
    </xf>
    <xf numFmtId="166" fontId="47" fillId="0" borderId="75" xfId="920" applyNumberFormat="1" applyFont="1" applyFill="1" applyBorder="1" applyAlignment="1">
      <alignment horizontal="center"/>
    </xf>
    <xf numFmtId="166" fontId="47" fillId="0" borderId="76" xfId="920" applyNumberFormat="1" applyFont="1" applyFill="1" applyBorder="1" applyAlignment="1">
      <alignment horizontal="center"/>
    </xf>
    <xf numFmtId="164" fontId="47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7" fillId="0" borderId="71" xfId="0" applyNumberFormat="1" applyFont="1" applyFill="1" applyBorder="1" applyAlignment="1">
      <alignment wrapText="1"/>
    </xf>
    <xf numFmtId="164" fontId="48" fillId="0" borderId="1" xfId="272" applyNumberFormat="1" applyFont="1" applyFill="1" applyProtection="1">
      <alignment horizontal="right"/>
    </xf>
    <xf numFmtId="164" fontId="48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48" fillId="0" borderId="3" xfId="272" applyNumberFormat="1" applyFont="1" applyFill="1" applyBorder="1" applyProtection="1">
      <alignment horizontal="right"/>
    </xf>
    <xf numFmtId="2" fontId="63" fillId="0" borderId="2" xfId="216" applyNumberFormat="1" applyFont="1" applyFill="1" applyBorder="1" applyAlignment="1" applyProtection="1">
      <alignment horizontal="right"/>
    </xf>
    <xf numFmtId="0" fontId="27" fillId="0" borderId="0" xfId="216" applyFill="1" applyBorder="1" applyAlignment="1" applyProtection="1">
      <alignment horizontal="right"/>
    </xf>
    <xf numFmtId="2" fontId="48" fillId="0" borderId="4" xfId="920" applyNumberFormat="1" applyFont="1" applyFill="1" applyBorder="1" applyAlignment="1" applyProtection="1">
      <alignment horizontal="right"/>
    </xf>
    <xf numFmtId="166" fontId="48" fillId="0" borderId="4" xfId="920" applyNumberFormat="1" applyFont="1" applyFill="1" applyBorder="1" applyAlignment="1" applyProtection="1">
      <alignment horizontal="right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" sqref="F2"/>
    </sheetView>
  </sheetViews>
  <sheetFormatPr defaultColWidth="9.140625" defaultRowHeight="15" x14ac:dyDescent="0.25"/>
  <cols>
    <col min="1" max="1" width="46.7109375" style="11" customWidth="1"/>
    <col min="2" max="2" width="20.28515625" style="11" customWidth="1"/>
    <col min="3" max="3" width="18.85546875" style="11" customWidth="1"/>
    <col min="4" max="4" width="15.140625" style="11" customWidth="1"/>
    <col min="5" max="5" width="19.5703125" style="11" customWidth="1"/>
    <col min="6" max="6" width="19.140625" style="11" customWidth="1"/>
    <col min="7" max="7" width="22" style="11" customWidth="1"/>
    <col min="8" max="16384" width="9.140625" style="11"/>
  </cols>
  <sheetData>
    <row r="1" spans="1:6" ht="36.75" customHeight="1" x14ac:dyDescent="0.25">
      <c r="A1" s="41" t="s">
        <v>56</v>
      </c>
      <c r="B1" s="41"/>
      <c r="C1" s="41"/>
      <c r="D1" s="41"/>
    </row>
    <row r="2" spans="1:6" ht="15" customHeight="1" x14ac:dyDescent="0.25">
      <c r="A2" s="42"/>
      <c r="B2" s="42"/>
      <c r="C2" s="42"/>
      <c r="D2" s="42" t="s">
        <v>2</v>
      </c>
    </row>
    <row r="3" spans="1:6" s="12" customFormat="1" ht="49.15" customHeight="1" x14ac:dyDescent="0.25">
      <c r="A3" s="43" t="s">
        <v>33</v>
      </c>
      <c r="B3" s="44" t="s">
        <v>55</v>
      </c>
      <c r="C3" s="44" t="s">
        <v>0</v>
      </c>
      <c r="D3" s="44" t="s">
        <v>1</v>
      </c>
    </row>
    <row r="4" spans="1:6" x14ac:dyDescent="0.25">
      <c r="A4" s="45" t="s">
        <v>8</v>
      </c>
      <c r="B4" s="45"/>
      <c r="C4" s="45"/>
      <c r="D4" s="46"/>
    </row>
    <row r="5" spans="1:6" ht="15.6" customHeight="1" x14ac:dyDescent="0.25">
      <c r="A5" s="47" t="s">
        <v>40</v>
      </c>
      <c r="B5" s="8">
        <f>B6+B16</f>
        <v>1485902.9</v>
      </c>
      <c r="C5" s="48">
        <f>C6+C16</f>
        <v>1086193.6000000001</v>
      </c>
      <c r="D5" s="49">
        <f t="shared" ref="D5:D10" si="0">C5/B5*100</f>
        <v>73.099904441938975</v>
      </c>
      <c r="E5" s="13"/>
      <c r="F5" s="13"/>
    </row>
    <row r="6" spans="1:6" x14ac:dyDescent="0.25">
      <c r="A6" s="47" t="s">
        <v>24</v>
      </c>
      <c r="B6" s="9">
        <f>B7+B8+B9+B10+B15</f>
        <v>1340234</v>
      </c>
      <c r="C6" s="50">
        <f>C7+C8+C9+C10+C15</f>
        <v>980779.6</v>
      </c>
      <c r="D6" s="49">
        <f t="shared" si="0"/>
        <v>73.179728316100025</v>
      </c>
      <c r="E6" s="13"/>
      <c r="F6" s="13"/>
    </row>
    <row r="7" spans="1:6" x14ac:dyDescent="0.25">
      <c r="A7" s="5" t="s">
        <v>3</v>
      </c>
      <c r="B7" s="51">
        <f>665164+130000</f>
        <v>795164</v>
      </c>
      <c r="C7" s="52">
        <v>588062.1</v>
      </c>
      <c r="D7" s="53">
        <f t="shared" si="0"/>
        <v>73.954819383171269</v>
      </c>
    </row>
    <row r="8" spans="1:6" ht="30" customHeight="1" x14ac:dyDescent="0.25">
      <c r="A8" s="5" t="s">
        <v>4</v>
      </c>
      <c r="B8" s="51">
        <v>24893</v>
      </c>
      <c r="C8" s="52">
        <v>20711.900000000001</v>
      </c>
      <c r="D8" s="53">
        <f t="shared" si="0"/>
        <v>83.203711886875837</v>
      </c>
    </row>
    <row r="9" spans="1:6" ht="19.899999999999999" customHeight="1" x14ac:dyDescent="0.25">
      <c r="A9" s="5" t="s">
        <v>51</v>
      </c>
      <c r="B9" s="51">
        <f>309191-12000</f>
        <v>297191</v>
      </c>
      <c r="C9" s="51">
        <v>235875</v>
      </c>
      <c r="D9" s="54">
        <f t="shared" si="0"/>
        <v>79.368150448701329</v>
      </c>
    </row>
    <row r="10" spans="1:6" ht="19.899999999999999" customHeight="1" x14ac:dyDescent="0.25">
      <c r="A10" s="5" t="s">
        <v>29</v>
      </c>
      <c r="B10" s="51">
        <f>B12+B13+B14</f>
        <v>192376</v>
      </c>
      <c r="C10" s="51">
        <f>C12+C13+C14</f>
        <v>115170.1</v>
      </c>
      <c r="D10" s="53">
        <f t="shared" si="0"/>
        <v>59.867187175115397</v>
      </c>
    </row>
    <row r="11" spans="1:6" ht="17.45" customHeight="1" x14ac:dyDescent="0.25">
      <c r="A11" s="5" t="s">
        <v>30</v>
      </c>
      <c r="B11" s="10"/>
      <c r="C11" s="10"/>
      <c r="D11" s="10"/>
    </row>
    <row r="12" spans="1:6" x14ac:dyDescent="0.25">
      <c r="A12" s="55" t="s">
        <v>37</v>
      </c>
      <c r="B12" s="51">
        <v>44904</v>
      </c>
      <c r="C12" s="51">
        <v>13472</v>
      </c>
      <c r="D12" s="53">
        <f t="shared" ref="D12:D20" si="1">C12/B12*100</f>
        <v>30.001781578478532</v>
      </c>
      <c r="F12" s="14"/>
    </row>
    <row r="13" spans="1:6" x14ac:dyDescent="0.25">
      <c r="A13" s="55" t="s">
        <v>32</v>
      </c>
      <c r="B13" s="51">
        <f>98649-6000</f>
        <v>92649</v>
      </c>
      <c r="C13" s="51">
        <v>66526.2</v>
      </c>
      <c r="D13" s="53">
        <f t="shared" si="1"/>
        <v>71.804552666515548</v>
      </c>
      <c r="F13" s="14"/>
    </row>
    <row r="14" spans="1:6" x14ac:dyDescent="0.25">
      <c r="A14" s="55" t="s">
        <v>38</v>
      </c>
      <c r="B14" s="51">
        <v>54823</v>
      </c>
      <c r="C14" s="51">
        <v>35171.9</v>
      </c>
      <c r="D14" s="53">
        <f t="shared" si="1"/>
        <v>64.155372745015782</v>
      </c>
      <c r="F14" s="14"/>
    </row>
    <row r="15" spans="1:6" x14ac:dyDescent="0.25">
      <c r="A15" s="5" t="s">
        <v>52</v>
      </c>
      <c r="B15" s="51">
        <f>5581+25029</f>
        <v>30610</v>
      </c>
      <c r="C15" s="51">
        <v>20960.5</v>
      </c>
      <c r="D15" s="10">
        <f t="shared" si="1"/>
        <v>68.475988239137536</v>
      </c>
      <c r="F15" s="14"/>
    </row>
    <row r="16" spans="1:6" x14ac:dyDescent="0.25">
      <c r="A16" s="47" t="s">
        <v>25</v>
      </c>
      <c r="B16" s="8">
        <f>SUM(B17:B23)</f>
        <v>145668.9</v>
      </c>
      <c r="C16" s="8">
        <f>SUM(C17:C23)</f>
        <v>105414</v>
      </c>
      <c r="D16" s="8">
        <f t="shared" si="1"/>
        <v>72.365480895372997</v>
      </c>
    </row>
    <row r="17" spans="1:8" ht="45" x14ac:dyDescent="0.25">
      <c r="A17" s="5" t="s">
        <v>26</v>
      </c>
      <c r="B17" s="51">
        <v>59254.6</v>
      </c>
      <c r="C17" s="51">
        <v>51873.9</v>
      </c>
      <c r="D17" s="51">
        <f t="shared" si="1"/>
        <v>87.544089404029407</v>
      </c>
    </row>
    <row r="18" spans="1:8" ht="28.5" customHeight="1" x14ac:dyDescent="0.25">
      <c r="A18" s="5" t="s">
        <v>27</v>
      </c>
      <c r="B18" s="51">
        <v>1578</v>
      </c>
      <c r="C18" s="51">
        <v>5357</v>
      </c>
      <c r="D18" s="51">
        <f t="shared" si="1"/>
        <v>339.48035487959442</v>
      </c>
      <c r="G18" s="15"/>
    </row>
    <row r="19" spans="1:8" ht="30.75" customHeight="1" x14ac:dyDescent="0.25">
      <c r="A19" s="5" t="s">
        <v>39</v>
      </c>
      <c r="B19" s="51">
        <v>183.8</v>
      </c>
      <c r="C19" s="51">
        <v>1210.4000000000001</v>
      </c>
      <c r="D19" s="51">
        <f t="shared" si="1"/>
        <v>658.54189336235038</v>
      </c>
      <c r="G19" s="15"/>
    </row>
    <row r="20" spans="1:8" ht="30" x14ac:dyDescent="0.25">
      <c r="A20" s="56" t="s">
        <v>5</v>
      </c>
      <c r="B20" s="57">
        <v>59000.5</v>
      </c>
      <c r="C20" s="57">
        <v>24034.3</v>
      </c>
      <c r="D20" s="57">
        <f t="shared" si="1"/>
        <v>40.735756476640027</v>
      </c>
    </row>
    <row r="21" spans="1:8" x14ac:dyDescent="0.25">
      <c r="A21" s="5" t="s">
        <v>46</v>
      </c>
      <c r="B21" s="16">
        <v>0</v>
      </c>
      <c r="C21" s="16">
        <v>2</v>
      </c>
      <c r="D21" s="16"/>
    </row>
    <row r="22" spans="1:8" ht="18.75" customHeight="1" x14ac:dyDescent="0.25">
      <c r="A22" s="5" t="s">
        <v>6</v>
      </c>
      <c r="B22" s="16">
        <v>21507.8</v>
      </c>
      <c r="C22" s="16">
        <v>18553.5</v>
      </c>
      <c r="D22" s="16">
        <f>C22/B22*100</f>
        <v>86.264053041222255</v>
      </c>
    </row>
    <row r="23" spans="1:8" x14ac:dyDescent="0.25">
      <c r="A23" s="5" t="s">
        <v>28</v>
      </c>
      <c r="B23" s="16">
        <v>4144.2</v>
      </c>
      <c r="C23" s="16">
        <v>4382.8999999999996</v>
      </c>
      <c r="D23" s="16">
        <f>C23/B23*100</f>
        <v>105.75985714975144</v>
      </c>
    </row>
    <row r="24" spans="1:8" x14ac:dyDescent="0.25">
      <c r="A24" s="22" t="s">
        <v>7</v>
      </c>
      <c r="B24" s="30">
        <f>SUM(B25:B31)</f>
        <v>2951550.2</v>
      </c>
      <c r="C24" s="30">
        <f>SUM(C25:C31)</f>
        <v>1648841.3</v>
      </c>
      <c r="D24" s="28">
        <f t="shared" ref="D24:D28" si="2">C24/B24*100</f>
        <v>55.863569591328655</v>
      </c>
      <c r="E24" s="13"/>
      <c r="F24" s="13"/>
    </row>
    <row r="25" spans="1:8" x14ac:dyDescent="0.25">
      <c r="A25" s="23" t="s">
        <v>41</v>
      </c>
      <c r="B25" s="33">
        <v>104791.8</v>
      </c>
      <c r="C25" s="33">
        <v>98593.8</v>
      </c>
      <c r="D25" s="31">
        <f t="shared" si="2"/>
        <v>94.085415080187573</v>
      </c>
      <c r="E25" s="14"/>
      <c r="F25" s="17"/>
    </row>
    <row r="26" spans="1:8" x14ac:dyDescent="0.25">
      <c r="A26" s="23" t="s">
        <v>43</v>
      </c>
      <c r="B26" s="33">
        <v>1422616.4</v>
      </c>
      <c r="C26" s="33">
        <v>658563.30000000005</v>
      </c>
      <c r="D26" s="31">
        <f t="shared" si="2"/>
        <v>46.292401802762861</v>
      </c>
      <c r="F26" s="17"/>
    </row>
    <row r="27" spans="1:8" x14ac:dyDescent="0.25">
      <c r="A27" s="23" t="s">
        <v>42</v>
      </c>
      <c r="B27" s="33">
        <v>1016716.9</v>
      </c>
      <c r="C27" s="33">
        <v>765346.5</v>
      </c>
      <c r="D27" s="31">
        <f t="shared" si="2"/>
        <v>75.276264218682698</v>
      </c>
      <c r="F27" s="17"/>
    </row>
    <row r="28" spans="1:8" x14ac:dyDescent="0.25">
      <c r="A28" s="23" t="s">
        <v>44</v>
      </c>
      <c r="B28" s="33">
        <v>407425.1</v>
      </c>
      <c r="C28" s="33">
        <v>133153.4</v>
      </c>
      <c r="D28" s="31">
        <f t="shared" si="2"/>
        <v>32.681687996149478</v>
      </c>
      <c r="F28" s="17"/>
    </row>
    <row r="29" spans="1:8" ht="30" x14ac:dyDescent="0.25">
      <c r="A29" s="24" t="s">
        <v>54</v>
      </c>
      <c r="B29" s="32" t="s">
        <v>53</v>
      </c>
      <c r="C29" s="32">
        <v>10</v>
      </c>
      <c r="D29" s="31"/>
      <c r="F29" s="17"/>
    </row>
    <row r="30" spans="1:8" ht="45" x14ac:dyDescent="0.25">
      <c r="A30" s="25" t="s">
        <v>47</v>
      </c>
      <c r="B30" s="33" t="s">
        <v>53</v>
      </c>
      <c r="C30" s="58">
        <v>2002.7</v>
      </c>
      <c r="D30" s="33"/>
      <c r="F30" s="17"/>
    </row>
    <row r="31" spans="1:8" ht="48" customHeight="1" x14ac:dyDescent="0.25">
      <c r="A31" s="25" t="s">
        <v>45</v>
      </c>
      <c r="B31" s="33" t="s">
        <v>53</v>
      </c>
      <c r="C31" s="32">
        <v>-8828.4</v>
      </c>
      <c r="D31" s="33"/>
      <c r="E31" s="1"/>
      <c r="F31" s="19"/>
    </row>
    <row r="32" spans="1:8" x14ac:dyDescent="0.25">
      <c r="A32" s="26" t="s">
        <v>31</v>
      </c>
      <c r="B32" s="27">
        <f>B24+B5</f>
        <v>4437453.0999999996</v>
      </c>
      <c r="C32" s="27">
        <f>C5+C24</f>
        <v>2735034.9000000004</v>
      </c>
      <c r="D32" s="28">
        <f>C32/B32*100</f>
        <v>61.63524071950193</v>
      </c>
      <c r="E32" s="18"/>
      <c r="F32" s="59"/>
      <c r="G32" s="59"/>
      <c r="H32" s="1"/>
    </row>
    <row r="33" spans="1:7" ht="17.45" customHeight="1" x14ac:dyDescent="0.25">
      <c r="A33" s="37" t="s">
        <v>9</v>
      </c>
      <c r="B33" s="38"/>
      <c r="C33" s="38"/>
      <c r="D33" s="39"/>
      <c r="E33" s="1"/>
      <c r="F33" s="1"/>
    </row>
    <row r="34" spans="1:7" x14ac:dyDescent="0.25">
      <c r="A34" s="25" t="s">
        <v>10</v>
      </c>
      <c r="B34" s="60">
        <v>234846.7</v>
      </c>
      <c r="C34" s="60">
        <v>140209.9</v>
      </c>
      <c r="D34" s="34">
        <f t="shared" ref="D34:D44" si="3">C34/B34*100</f>
        <v>59.702733740776424</v>
      </c>
      <c r="E34" s="19"/>
    </row>
    <row r="35" spans="1:7" ht="30" x14ac:dyDescent="0.25">
      <c r="A35" s="25" t="s">
        <v>11</v>
      </c>
      <c r="B35" s="61">
        <v>36713</v>
      </c>
      <c r="C35" s="61">
        <v>24541.599999999999</v>
      </c>
      <c r="D35" s="35">
        <f>C35/B35*100</f>
        <v>66.847165854057138</v>
      </c>
      <c r="E35" s="1"/>
    </row>
    <row r="36" spans="1:7" x14ac:dyDescent="0.25">
      <c r="A36" s="25" t="s">
        <v>12</v>
      </c>
      <c r="B36" s="61">
        <v>651963.9</v>
      </c>
      <c r="C36" s="61">
        <v>354304.7</v>
      </c>
      <c r="D36" s="35">
        <f t="shared" si="3"/>
        <v>54.344220592581891</v>
      </c>
      <c r="E36" s="1"/>
    </row>
    <row r="37" spans="1:7" x14ac:dyDescent="0.25">
      <c r="A37" s="25" t="s">
        <v>13</v>
      </c>
      <c r="B37" s="61">
        <v>873317.9</v>
      </c>
      <c r="C37" s="61">
        <v>267597.7</v>
      </c>
      <c r="D37" s="35">
        <f t="shared" si="3"/>
        <v>30.64149950436147</v>
      </c>
      <c r="E37" s="1"/>
    </row>
    <row r="38" spans="1:7" x14ac:dyDescent="0.25">
      <c r="A38" s="25" t="s">
        <v>14</v>
      </c>
      <c r="B38" s="61">
        <v>2316339.1</v>
      </c>
      <c r="C38" s="61">
        <v>1519801.1</v>
      </c>
      <c r="D38" s="35">
        <f t="shared" si="3"/>
        <v>65.612202462066122</v>
      </c>
      <c r="E38" s="1"/>
    </row>
    <row r="39" spans="1:7" x14ac:dyDescent="0.25">
      <c r="A39" s="25" t="s">
        <v>15</v>
      </c>
      <c r="B39" s="61">
        <v>156305.4</v>
      </c>
      <c r="C39" s="61">
        <v>118803.4</v>
      </c>
      <c r="D39" s="35">
        <f t="shared" si="3"/>
        <v>76.007226877638274</v>
      </c>
      <c r="E39" s="1"/>
    </row>
    <row r="40" spans="1:7" x14ac:dyDescent="0.25">
      <c r="A40" s="25" t="s">
        <v>16</v>
      </c>
      <c r="B40" s="61">
        <v>216627.8</v>
      </c>
      <c r="C40" s="61">
        <v>158159.20000000001</v>
      </c>
      <c r="D40" s="35">
        <f t="shared" si="3"/>
        <v>73.009650654255836</v>
      </c>
      <c r="E40" s="1"/>
    </row>
    <row r="41" spans="1:7" x14ac:dyDescent="0.25">
      <c r="A41" s="25" t="s">
        <v>17</v>
      </c>
      <c r="B41" s="61">
        <v>48783</v>
      </c>
      <c r="C41" s="61">
        <v>38087.1</v>
      </c>
      <c r="D41" s="35">
        <f>C41/B41*100</f>
        <v>78.074534161490689</v>
      </c>
      <c r="E41" s="1"/>
    </row>
    <row r="42" spans="1:7" x14ac:dyDescent="0.25">
      <c r="A42" s="29" t="s">
        <v>18</v>
      </c>
      <c r="B42" s="61">
        <v>24932.9</v>
      </c>
      <c r="C42" s="61">
        <v>22009.3</v>
      </c>
      <c r="D42" s="35">
        <f>C42/B42*100</f>
        <v>88.274127758904896</v>
      </c>
      <c r="E42" s="1"/>
    </row>
    <row r="43" spans="1:7" ht="33" customHeight="1" x14ac:dyDescent="0.25">
      <c r="A43" s="25" t="s">
        <v>19</v>
      </c>
      <c r="B43" s="61">
        <v>87634.4</v>
      </c>
      <c r="C43" s="61">
        <v>29622.7</v>
      </c>
      <c r="D43" s="35">
        <f t="shared" si="3"/>
        <v>33.802593502095071</v>
      </c>
      <c r="E43" s="1"/>
      <c r="F43" s="1"/>
    </row>
    <row r="44" spans="1:7" ht="31.5" customHeight="1" x14ac:dyDescent="0.25">
      <c r="A44" s="9" t="s">
        <v>20</v>
      </c>
      <c r="B44" s="8">
        <f>B43+B42+B41+B40+B39+B38+B37+B36+B35+B34</f>
        <v>4647464.1000000006</v>
      </c>
      <c r="C44" s="8">
        <f>C43+C42+C41+C40+C39+C38+C37+C36+C35+C34</f>
        <v>2673136.7000000002</v>
      </c>
      <c r="D44" s="8">
        <f t="shared" si="3"/>
        <v>57.51817856968492</v>
      </c>
      <c r="E44" s="20"/>
      <c r="F44" s="20"/>
    </row>
    <row r="45" spans="1:7" ht="29.25" x14ac:dyDescent="0.25">
      <c r="A45" s="9" t="s">
        <v>50</v>
      </c>
      <c r="B45" s="8">
        <f>B32-B44</f>
        <v>-210011.00000000093</v>
      </c>
      <c r="C45" s="8">
        <f>C32-C44</f>
        <v>61898.200000000186</v>
      </c>
      <c r="D45" s="8"/>
      <c r="E45" s="2"/>
      <c r="F45" s="3"/>
      <c r="G45" s="4"/>
    </row>
    <row r="46" spans="1:7" x14ac:dyDescent="0.25">
      <c r="A46" s="40" t="s">
        <v>34</v>
      </c>
      <c r="B46" s="40"/>
      <c r="C46" s="40"/>
      <c r="D46" s="40"/>
      <c r="E46" s="19"/>
      <c r="F46" s="2"/>
      <c r="G46" s="1"/>
    </row>
    <row r="47" spans="1:7" x14ac:dyDescent="0.25">
      <c r="A47" s="40"/>
      <c r="B47" s="40"/>
      <c r="C47" s="40"/>
      <c r="D47" s="40"/>
      <c r="E47" s="1"/>
      <c r="F47" s="1"/>
    </row>
    <row r="48" spans="1:7" x14ac:dyDescent="0.25">
      <c r="A48" s="6"/>
      <c r="B48" s="6" t="s">
        <v>35</v>
      </c>
      <c r="C48" s="6"/>
      <c r="D48" s="6"/>
      <c r="F48" s="1"/>
    </row>
    <row r="49" spans="1:4" ht="15" customHeight="1" x14ac:dyDescent="0.25">
      <c r="A49" s="7" t="s">
        <v>21</v>
      </c>
      <c r="B49" s="36" t="s">
        <v>49</v>
      </c>
      <c r="C49" s="10"/>
      <c r="D49" s="21"/>
    </row>
    <row r="50" spans="1:4" x14ac:dyDescent="0.25">
      <c r="A50" s="5" t="s">
        <v>22</v>
      </c>
      <c r="B50" s="16">
        <v>456000</v>
      </c>
      <c r="C50" s="10"/>
      <c r="D50" s="21"/>
    </row>
    <row r="51" spans="1:4" ht="34.5" customHeight="1" x14ac:dyDescent="0.25">
      <c r="A51" s="5" t="s">
        <v>48</v>
      </c>
      <c r="B51" s="16">
        <v>499042.2</v>
      </c>
      <c r="C51" s="10"/>
      <c r="D51" s="21"/>
    </row>
    <row r="52" spans="1:4" x14ac:dyDescent="0.25">
      <c r="A52" s="5" t="s">
        <v>36</v>
      </c>
      <c r="B52" s="16">
        <v>0</v>
      </c>
      <c r="C52" s="10"/>
      <c r="D52" s="21"/>
    </row>
    <row r="53" spans="1:4" x14ac:dyDescent="0.25">
      <c r="A53" s="7" t="s">
        <v>23</v>
      </c>
      <c r="B53" s="16">
        <f>SUM(B50:B52)</f>
        <v>955042.2</v>
      </c>
      <c r="C53" s="10"/>
      <c r="D53" s="21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2019-03-12T12:53:21Z</cp:lastPrinted>
  <dcterms:created xsi:type="dcterms:W3CDTF">2014-09-16T05:33:49Z</dcterms:created>
  <dcterms:modified xsi:type="dcterms:W3CDTF">2019-10-08T08:04:53Z</dcterms:modified>
</cp:coreProperties>
</file>